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9320" windowHeight="6465"/>
  </bookViews>
  <sheets>
    <sheet name="data2print" sheetId="1" r:id="rId1"/>
    <sheet name="แบบรหัส ปกศ." sheetId="2" r:id="rId2"/>
    <sheet name="ลงคะแนน_ธรรมศึกษา" sheetId="3" r:id="rId3"/>
  </sheets>
  <calcPr calcId="145621"/>
</workbook>
</file>

<file path=xl/calcChain.xml><?xml version="1.0" encoding="utf-8"?>
<calcChain xmlns="http://schemas.openxmlformats.org/spreadsheetml/2006/main">
  <c r="J1" i="3" l="1"/>
  <c r="J2" i="3"/>
  <c r="G11" i="3" l="1"/>
  <c r="H11" i="3" l="1"/>
  <c r="G9" i="3"/>
  <c r="H9" i="3" s="1"/>
  <c r="G7" i="3"/>
  <c r="H7" i="3" s="1"/>
  <c r="C2" i="3" l="1"/>
  <c r="E2" i="3"/>
  <c r="F2" i="3"/>
  <c r="G2" i="3"/>
  <c r="D2" i="3" l="1"/>
  <c r="B2" i="3" s="1"/>
</calcChain>
</file>

<file path=xl/sharedStrings.xml><?xml version="1.0" encoding="utf-8"?>
<sst xmlns="http://schemas.openxmlformats.org/spreadsheetml/2006/main" count="459" uniqueCount="395">
  <si>
    <t>id</t>
  </si>
  <si>
    <t>ประเทศ</t>
  </si>
  <si>
    <t>ชั้น</t>
  </si>
  <si>
    <t>ชื่อ</t>
  </si>
  <si>
    <t>นามสกุล</t>
  </si>
  <si>
    <t>อายุ</t>
  </si>
  <si>
    <t>สังกัดวัด</t>
  </si>
  <si>
    <t>หมายเหตุ</t>
  </si>
  <si>
    <t>ตรี</t>
  </si>
  <si>
    <t>รัฐ</t>
  </si>
  <si>
    <t>ปกศ.</t>
  </si>
  <si>
    <t>สหพันธ์สาธารณรัฐเยอรมนี</t>
  </si>
  <si>
    <t>ยน ๗๔๕๖/๐๐๐๑</t>
  </si>
  <si>
    <t>นายโวฟกัง</t>
  </si>
  <si>
    <t>อัวรบานสกี้</t>
  </si>
  <si>
    <t>วัดพระธรรมกายบาวาเรีย</t>
  </si>
  <si>
    <t>เมืองเคอนิกส์บรุนน์</t>
  </si>
  <si>
    <t>รัฐบาวาเรีย</t>
  </si>
  <si>
    <t>อม ๗๔๕๖/๐๐๐๑</t>
  </si>
  <si>
    <t>นางสาวผ่องศรี</t>
  </si>
  <si>
    <t>สุนทราภัย</t>
  </si>
  <si>
    <t>วัดสุทธาวาส</t>
  </si>
  <si>
    <t>นครลอสแองเจลิส</t>
  </si>
  <si>
    <t>รัฐแคลิฟอร์เนีย</t>
  </si>
  <si>
    <t>สหรัฐอเมริกา</t>
  </si>
  <si>
    <t>สาธารณรัฐออสเตรีย</t>
  </si>
  <si>
    <t>กรุงเวียนนา</t>
  </si>
  <si>
    <t>เมืองนครกรุง</t>
  </si>
  <si>
    <t>อต ๗๔๕๖/๐๐๐๑</t>
  </si>
  <si>
    <t>นางละม่อม</t>
  </si>
  <si>
    <t>สโวโบด้า</t>
  </si>
  <si>
    <t>วัดไทยออสเตรียธรรมาราม</t>
  </si>
  <si>
    <t>ที่อยู่วัด</t>
  </si>
  <si>
    <t>ปีการศึกษา</t>
  </si>
  <si>
    <t>เดือน</t>
  </si>
  <si>
    <t>พ.ศ.</t>
  </si>
  <si>
    <t>วันที่พิมพ์</t>
  </si>
  <si>
    <t>มิถุนายน</t>
  </si>
  <si>
    <t>ที่</t>
  </si>
  <si>
    <t>อษ</t>
  </si>
  <si>
    <t>ปกศ.ธศ.ตรี</t>
  </si>
  <si>
    <t>สนามสอบ</t>
  </si>
  <si>
    <t>ที่อยู่</t>
  </si>
  <si>
    <t>นคร</t>
  </si>
  <si>
    <t>อม</t>
  </si>
  <si>
    <t>ประเทศสหรัฐอเมริกา</t>
  </si>
  <si>
    <t>อม ๗๔๕๘/๐๑๐๐๑</t>
  </si>
  <si>
    <t>วัดป่าธรรมชาติ</t>
  </si>
  <si>
    <t>เมืองลาพวนเต้</t>
  </si>
  <si>
    <t xml:space="preserve">นครลอสแอนเจลิส </t>
  </si>
  <si>
    <t>อม ๗๔๕๘/๐๒๐๐๑</t>
  </si>
  <si>
    <t>วัดไทยลอสแองเจลิส</t>
  </si>
  <si>
    <t>อม ๗๔๕๘/๐๓๐๐๑</t>
  </si>
  <si>
    <t>วัดพุทธประทีป</t>
  </si>
  <si>
    <t>เมืองซานบรูโน่</t>
  </si>
  <si>
    <t xml:space="preserve">นครซานฟรานซิสโก </t>
  </si>
  <si>
    <t>อม ๗๔๕๘/๐๔๐๐๑</t>
  </si>
  <si>
    <t>วัดธัมมาราม</t>
  </si>
  <si>
    <t xml:space="preserve">นครชิคาโก </t>
  </si>
  <si>
    <t>รัฐอิลลินอยส์</t>
  </si>
  <si>
    <t>อม ๗๔๕๘/๐๕๐๐๑</t>
  </si>
  <si>
    <t>วัดพุทธดัลลัส</t>
  </si>
  <si>
    <t xml:space="preserve">นครดัลลัส </t>
  </si>
  <si>
    <t>รัฐเท็กซัส</t>
  </si>
  <si>
    <t>อม ๗๔๕๘/๐๖๐๐๑</t>
  </si>
  <si>
    <t>วัดพุทธาวาส</t>
  </si>
  <si>
    <t xml:space="preserve">เมืองฮิวส์ตัน </t>
  </si>
  <si>
    <t>อม ๗๔๕๘/๐๗๐๐๑</t>
  </si>
  <si>
    <t>วัดพุทธบูชา</t>
  </si>
  <si>
    <t xml:space="preserve">นครแอตแลนต้า </t>
  </si>
  <si>
    <t>รัฐจอร์เจีย</t>
  </si>
  <si>
    <t>อม ๗๔๕๘/๐๘๐๐๑</t>
  </si>
  <si>
    <t>วัดพุทธไทยถาวรวนาราม</t>
  </si>
  <si>
    <t xml:space="preserve">เมืองควีนส์ </t>
  </si>
  <si>
    <t>รัฐนิวยอร์ก</t>
  </si>
  <si>
    <t>อม ๗๔๕๘/๐๙๐๐๑</t>
  </si>
  <si>
    <t>วัดวชิรธรรมปทีป</t>
  </si>
  <si>
    <t xml:space="preserve">นครนิวยอร์ก </t>
  </si>
  <si>
    <t>อม ๗๔๕๘/๑๐๐๐๑</t>
  </si>
  <si>
    <t>วัดวอชิงตันพุทธวนาราม</t>
  </si>
  <si>
    <t>เมืองออร์เบิร์น</t>
  </si>
  <si>
    <t xml:space="preserve">นครซีแอตเติล </t>
  </si>
  <si>
    <t>รัฐวอชิงตัน</t>
  </si>
  <si>
    <t>อม ๗๔๕๘/๑๑๐๐๑</t>
  </si>
  <si>
    <t>วัดอตัมมยตาราม</t>
  </si>
  <si>
    <t xml:space="preserve">เมืองซีแอตเติ้ล </t>
  </si>
  <si>
    <t>อม ๗๔๕๘/๑๒๐๐๑</t>
  </si>
  <si>
    <t>วัดญาณรังษี</t>
  </si>
  <si>
    <t xml:space="preserve">เมืองสเตอร์ลิ่ง </t>
  </si>
  <si>
    <t>รัฐเวอร์จิเนีย</t>
  </si>
  <si>
    <t>อม ๗๔๕๘/๑๓๐๐๑</t>
  </si>
  <si>
    <t>วัดพระธรรมกาย ดี.ซี.</t>
  </si>
  <si>
    <t xml:space="preserve">เมืองอเลกซานเดรีย </t>
  </si>
  <si>
    <t>อม ๗๔๕๘/๑๔๐๐๑</t>
  </si>
  <si>
    <t>วัดพระธรรมกายบอสตัน</t>
  </si>
  <si>
    <t xml:space="preserve">เมืองบอสตัน </t>
  </si>
  <si>
    <t>รัฐแมสซาชูเซตส์</t>
  </si>
  <si>
    <t>อม ๗๔๕๘/๑๕๐๐๑</t>
  </si>
  <si>
    <t>วัดมงคลรัตนาราม</t>
  </si>
  <si>
    <t xml:space="preserve">เมืองแทมปา </t>
  </si>
  <si>
    <t>รัฐฟลอริดา</t>
  </si>
  <si>
    <t>อม ๗๔๕๘/๑๖๐๐๑</t>
  </si>
  <si>
    <t>วัดฟลอริดาธรรมาราม</t>
  </si>
  <si>
    <t xml:space="preserve">เมืองคิสสิมี </t>
  </si>
  <si>
    <t>อม ๗๔๕๘/๑๗๐๐๑</t>
  </si>
  <si>
    <t xml:space="preserve">วัดป่าพุทธยานันทาราม </t>
  </si>
  <si>
    <t>รัฐเนวาดา</t>
  </si>
  <si>
    <t>อม ๗๔๕๘/๑๘๐๐๑</t>
  </si>
  <si>
    <t xml:space="preserve">วัดปากน้ำ มิชิแกน </t>
  </si>
  <si>
    <t>รัฐมิชิแกน</t>
  </si>
  <si>
    <t>อม ๗๔๕๘/๑๙๐๐๑</t>
  </si>
  <si>
    <t>วัดอลาสก้าญาณวราราม</t>
  </si>
  <si>
    <t xml:space="preserve">เมืองแองโคเรจ </t>
  </si>
  <si>
    <t>รัฐอลาสก้า</t>
  </si>
  <si>
    <t>มล</t>
  </si>
  <si>
    <t>ประเทศมาเลเซีย</t>
  </si>
  <si>
    <t>มล ๗๔๕๘/๐๑๐๐๑</t>
  </si>
  <si>
    <t>วัดนิโครธาราม</t>
  </si>
  <si>
    <t>อำเภอโกตาสตาร์</t>
  </si>
  <si>
    <t>รัฐเคดาห์</t>
  </si>
  <si>
    <t>มล ๗๔๕๘/๐๒๐๐๑</t>
  </si>
  <si>
    <t>วัดอุตตมาราม</t>
  </si>
  <si>
    <t>อำเภอปาเซร์มัส</t>
  </si>
  <si>
    <t>รัฐกลันตัน</t>
  </si>
  <si>
    <t>อล</t>
  </si>
  <si>
    <t>ประเทศออสเตรเลีย (เครือรัฐออสเตรเลีย)</t>
  </si>
  <si>
    <t>อล ๗๔๕๘/๐๑๐๐๑</t>
  </si>
  <si>
    <t>วัดพระธรรมกายซิดนีย์</t>
  </si>
  <si>
    <t xml:space="preserve">นครซิดนีย์ </t>
  </si>
  <si>
    <t>รัฐนิวเซาท์เวลส์</t>
  </si>
  <si>
    <t>อล ๗๔๕๘/๐๒๐๐๑</t>
  </si>
  <si>
    <t>วัดพุทธรังษี สแตนมอร์</t>
  </si>
  <si>
    <t>อล ๗๔๕๘/๐๓๐๐๑</t>
  </si>
  <si>
    <t>วัดไทยพุทธาราม</t>
  </si>
  <si>
    <t xml:space="preserve">นครบริสเบน </t>
  </si>
  <si>
    <t>รัฐควีนส์แลนด์</t>
  </si>
  <si>
    <t>อล ๗๔๕๘/๐๔๐๐๑</t>
  </si>
  <si>
    <t>วัดสังฆรัตนาราม</t>
  </si>
  <si>
    <t xml:space="preserve">เมืองโกลด์โคสท์ </t>
  </si>
  <si>
    <t>อล ๗๔๕๘/๐๕๐๐๑</t>
  </si>
  <si>
    <t>วัดพระธรรมกายเมลเบิร์น</t>
  </si>
  <si>
    <t xml:space="preserve">นครเมลเบิร์น </t>
  </si>
  <si>
    <t>รัฐวิกตอเรีย</t>
  </si>
  <si>
    <t>นซ</t>
  </si>
  <si>
    <t>ประเทศนิวซีแลนด์</t>
  </si>
  <si>
    <t>นซ ๗๔๕๘/๐๑๐๐๑</t>
  </si>
  <si>
    <t>วัดพุทธสามัคคี</t>
  </si>
  <si>
    <t xml:space="preserve">นครไครส์ทเซิร์ช </t>
  </si>
  <si>
    <t>รัฐเซอร์ลีย์</t>
  </si>
  <si>
    <t>นซ ๗๔๕๘/๐๒๐๐๑</t>
  </si>
  <si>
    <t>วัดญาณประทีป</t>
  </si>
  <si>
    <t>เมืองเคลสตัน</t>
  </si>
  <si>
    <t>นครโอ๊คแลนด์</t>
  </si>
  <si>
    <t>นซ ๗๔๕๘/๐๓๐๐๑</t>
  </si>
  <si>
    <t>วัดปทุมรังษีวัฒนาราม</t>
  </si>
  <si>
    <t>เมืองแฮสติง</t>
  </si>
  <si>
    <t>อก</t>
  </si>
  <si>
    <t>สหราชอาณาจักร (สหราชอาณาจักรบริเตนใหญ่และไอร์แลนด์เหนือ : อังกฤษ,สกอตแลนด์,เวลส์,ไอร์แลนด์เหนือ)</t>
  </si>
  <si>
    <t>อก ๗๔๕๘/๐๑๐๐๑</t>
  </si>
  <si>
    <t>วัดพุทธปทีป</t>
  </si>
  <si>
    <t>นครลอนดอน</t>
  </si>
  <si>
    <t>อก ๗๔๕๘/๐๒๐๐๑</t>
  </si>
  <si>
    <t>วัดพระธรรมกายลอนดอน</t>
  </si>
  <si>
    <t xml:space="preserve">เมืองโว๊คกิ้ง </t>
  </si>
  <si>
    <t>รัฐเซอร์เร่</t>
  </si>
  <si>
    <t>อก ๗๔๕๘/๐๓๐๐๑</t>
  </si>
  <si>
    <t>วัดพระธรรมกาย แมนเชสเตอร์</t>
  </si>
  <si>
    <t>อก ๗๔๕๘/๐๔๐๐๑</t>
  </si>
  <si>
    <t>วัดมหาธาตุ คิงส์บรอมลี่</t>
  </si>
  <si>
    <t>สก</t>
  </si>
  <si>
    <t>สก ๗๔๕๘/๐๑๐๐๑</t>
  </si>
  <si>
    <t>วัดธรรมปทีป</t>
  </si>
  <si>
    <t>นครเอดินเบอร์ก</t>
  </si>
  <si>
    <t>สก๊อตแลนด์</t>
  </si>
  <si>
    <t>ยน</t>
  </si>
  <si>
    <t>ประเทศเยอรมนี (สหพันธ์สาธารณรัฐเยอรมนี)</t>
  </si>
  <si>
    <t>ยน ๗๔๕๘/๐๑๐๐๑</t>
  </si>
  <si>
    <t>วัดพระธรรมกาย</t>
  </si>
  <si>
    <t xml:space="preserve">เมืองเคอร์นิคส์บรุนน์ </t>
  </si>
  <si>
    <t>ยน ๗๔๕๘/๐๒๐๐๑</t>
  </si>
  <si>
    <t>วัดไทยพุทธอาภา</t>
  </si>
  <si>
    <t>เมืองลุดวิกส์ฮาเฟน</t>
  </si>
  <si>
    <t>ดม</t>
  </si>
  <si>
    <t>ประเทศเดนมาร์ก (ราชอาณาจักรเดนมาร์ก)</t>
  </si>
  <si>
    <t>ดม ๗๔๕๘/๐๑๐๐๑</t>
  </si>
  <si>
    <t>วัดพระธรรมกายเดนมาร์ก</t>
  </si>
  <si>
    <t>เมืองบินลุนด์</t>
  </si>
  <si>
    <t>ดม ๗๔๕๘/๐๒๐๐๑</t>
  </si>
  <si>
    <t>วัดป่าโคเปนเฮเกน</t>
  </si>
  <si>
    <t>เมืองดราวเอื้อ</t>
  </si>
  <si>
    <t>กรุงโคเปนเฮเกน</t>
  </si>
  <si>
    <t>สว</t>
  </si>
  <si>
    <t>ประเทศสวิตเซอร์แลนด์ (สมาพันธรัฐสวิส)</t>
  </si>
  <si>
    <t>สว ๗๔๕๘/๐๑๐๐๑</t>
  </si>
  <si>
    <t>วัดศรีนครินทรวราราม</t>
  </si>
  <si>
    <t>เมืองโอลเท่น</t>
  </si>
  <si>
    <t>รัฐโซโลธูร์น</t>
  </si>
  <si>
    <t>ฮก</t>
  </si>
  <si>
    <t>ประเทศสาธารณรัฐประชาชนจีน เขตบริหารพิเศษ ฮ่องกง</t>
  </si>
  <si>
    <t>ฮก ๗๔๕๘/๐๑๐๐๑</t>
  </si>
  <si>
    <t>วัดเมฆธรรมวนาราม</t>
  </si>
  <si>
    <t>ตว</t>
  </si>
  <si>
    <t>ประเทศสาธารณรัฐจีน (ไต้หวัน)</t>
  </si>
  <si>
    <t>ตว ๗๔๕๘/๐๑๐๐๑</t>
  </si>
  <si>
    <t>วัดพุทธรังษีญาณสังวราราม</t>
  </si>
  <si>
    <t>ตว ๗๔๕๘/๐๒๐๐๑</t>
  </si>
  <si>
    <t>วัดพุทธบารมี</t>
  </si>
  <si>
    <t>เมืองหย่งคัง</t>
  </si>
  <si>
    <t>จังหวัดไถหนาน</t>
  </si>
  <si>
    <t>ญน</t>
  </si>
  <si>
    <t>ประเทศญี่ปุ่น</t>
  </si>
  <si>
    <t>ญน ๗๔๕๘/๐๑๐๐๑</t>
  </si>
  <si>
    <t>วัดพระธรรมกายโตเกียว</t>
  </si>
  <si>
    <t>กรุงโตเกียว</t>
  </si>
  <si>
    <t>ญน ๗๔๕๘/๐๒๐๐๑</t>
  </si>
  <si>
    <t>วัดพระธรรมกายโอซาก้า</t>
  </si>
  <si>
    <t>อฟ</t>
  </si>
  <si>
    <t>ประเทศแอฟริกาใต้ (สาธารณรัฐแอฟริกาใต้)</t>
  </si>
  <si>
    <t>อฟ ๗๔๕๘/๐๑๐๐๑</t>
  </si>
  <si>
    <t>วัดพระธรรมกายโจฮันเนสเบิร์ก</t>
  </si>
  <si>
    <t>2557-วัดพุทธโจฮันเนสเบิร์ก</t>
  </si>
  <si>
    <t>อฟ ๗๔๕๘/๐๒๐๐๑</t>
  </si>
  <si>
    <t>วัดพุทธเคปทาวน์</t>
  </si>
  <si>
    <t>บร</t>
  </si>
  <si>
    <t>ประเทศบาห์เรน (รัฐบาห์เรน)</t>
  </si>
  <si>
    <t>บร ๗๔๕๘/๐๑๐๐๑</t>
  </si>
  <si>
    <t>ศูนย์ปฏิบัติธรรมบาห์เรน</t>
  </si>
  <si>
    <t>อร</t>
  </si>
  <si>
    <t>ประเทศสหรัฐอาหรับเอมิเรตส์</t>
  </si>
  <si>
    <t>อร ๗๔๕๘/๐๑๐๐๑</t>
  </si>
  <si>
    <t>ศูนย์ปฏิบัติธรรมดูไบ</t>
  </si>
  <si>
    <t>อซ</t>
  </si>
  <si>
    <t>ประเทศไอซ์แลนด์ (สาธารณรัฐไอซ์แลนด์)</t>
  </si>
  <si>
    <t>อซ ๗๔๕๘/๐๑๐๐๑</t>
  </si>
  <si>
    <t>วัดไทยไอซ์แลนด์</t>
  </si>
  <si>
    <t>เมืองโคปาวอก</t>
  </si>
  <si>
    <t>ศล</t>
  </si>
  <si>
    <t>ประเทศศรีลังกา (สาธารณรัฐสังคมนิยมประชาธิปไตยศรีลังกา)</t>
  </si>
  <si>
    <t>ศล ๗๔๕๘/๐๑๐๐๑</t>
  </si>
  <si>
    <t>วัดไทยพระปฐมเจดีย์-ศรีลังกา</t>
  </si>
  <si>
    <t>กรุงโคลัมโบ</t>
  </si>
  <si>
    <t>ฝร</t>
  </si>
  <si>
    <t>ประเทศฝรั่งเศส (สาธารณรัฐฝรั่งเศส)</t>
  </si>
  <si>
    <t>ฝร ๗๔๕๘/๐๑๐๐๑</t>
  </si>
  <si>
    <t>วัดพระธรรมกายปารีส</t>
  </si>
  <si>
    <t>กรุงปารีส</t>
  </si>
  <si>
    <t>อต</t>
  </si>
  <si>
    <t>ประเทศออสเตรีย (สาธารณรัฐออสเตรีย)</t>
  </si>
  <si>
    <t>อต ๗๔๕๘/๐๑๐๐๑</t>
  </si>
  <si>
    <t>นว</t>
  </si>
  <si>
    <t>ประเทศนอร์เวย์ (ราชอาณาจักรนอร์เวย์)</t>
  </si>
  <si>
    <t>นว ๗๔๕๘/๐๑๐๐๑</t>
  </si>
  <si>
    <t xml:space="preserve">วัดป่าโพธิธรรมดรัมเมน </t>
  </si>
  <si>
    <t>รัฐลี่เออร์</t>
  </si>
  <si>
    <t>นว ๗๔๕๘/๐๒๐๐๑</t>
  </si>
  <si>
    <t xml:space="preserve">วัดป่าโพธิธรรมทรอนแฮม </t>
  </si>
  <si>
    <t>รัฐทรอนแฮม</t>
  </si>
  <si>
    <t>ปกศ.ธศ.โท</t>
  </si>
  <si>
    <t>อม ๗๕๕๘/๐๑๐๐๑</t>
  </si>
  <si>
    <t>อม ๗๕๕๘/๐๒๐๐๑</t>
  </si>
  <si>
    <t>อม ๗๕๕๘/๐๓๐๐๑</t>
  </si>
  <si>
    <t>อม ๗๕๕๘/๐๔๐๐๑</t>
  </si>
  <si>
    <t>อม ๗๕๕๘/๐๕๐๐๑</t>
  </si>
  <si>
    <t>อม ๗๕๕๘/๐๖๐๐๑</t>
  </si>
  <si>
    <t>อม ๗๕๕๘/๐๗๐๐๑</t>
  </si>
  <si>
    <t>อม ๗๕๕๘/๐๘๐๐๑</t>
  </si>
  <si>
    <t>อม ๗๕๕๘/๐๙๐๐๑</t>
  </si>
  <si>
    <t>อม ๗๕๕๘/๑๐๐๐๑</t>
  </si>
  <si>
    <t>อม ๗๕๕๘/๑๑๐๐๑</t>
  </si>
  <si>
    <t>อม ๗๕๕๘/๑๒๐๐๑</t>
  </si>
  <si>
    <t>อม ๗๕๕๘/๑๓๐๐๑</t>
  </si>
  <si>
    <t>อม ๗๕๕๘/๑๔๐๐๑</t>
  </si>
  <si>
    <t>อม ๗๕๕๘/๑๕๐๐๑</t>
  </si>
  <si>
    <t>อม ๗๕๕๘/๑๖๐๐๑</t>
  </si>
  <si>
    <t>อม ๗๕๕๘/๑๗๐๐๑</t>
  </si>
  <si>
    <t>อม ๗๕๕๘/๑๘๐๐๑</t>
  </si>
  <si>
    <t>อม ๗๕๕๘/๑๙๐๐๑</t>
  </si>
  <si>
    <t>มล ๗๕๕๘/๐๑๐๐๑</t>
  </si>
  <si>
    <t>มล ๗๕๕๘/๐๒๐๐๑</t>
  </si>
  <si>
    <t>อล ๗๕๕๘/๐๑๐๐๑</t>
  </si>
  <si>
    <t>อล ๗๕๕๘/๐๒๐๐๑</t>
  </si>
  <si>
    <t>อล ๗๕๕๘/๐๓๐๐๑</t>
  </si>
  <si>
    <t>อล ๗๕๕๘/๐๔๐๐๑</t>
  </si>
  <si>
    <t>อล ๗๕๕๘/๐๕๐๐๑</t>
  </si>
  <si>
    <t>นซ ๗๕๕๘/๐๑๐๐๑</t>
  </si>
  <si>
    <t>นซ ๗๕๕๘/๐๒๐๐๑</t>
  </si>
  <si>
    <t>นซ ๗๕๕๘/๐๓๐๐๑</t>
  </si>
  <si>
    <t>อก ๗๕๕๘/๐๑๐๐๑</t>
  </si>
  <si>
    <t>อก ๗๕๕๘/๐๒๐๐๑</t>
  </si>
  <si>
    <t>อก ๗๕๕๘/๐๓๐๐๑</t>
  </si>
  <si>
    <t>อก ๗๕๕๘/๐๔๐๐๑</t>
  </si>
  <si>
    <t>สก ๗๕๕๘/๐๑๐๐๑</t>
  </si>
  <si>
    <t>ยน ๗๕๕๘/๐๑๐๐๑</t>
  </si>
  <si>
    <t>ยน ๗๕๕๘/๐๒๐๐๑</t>
  </si>
  <si>
    <t>ดม ๗๕๕๘/๐๑๐๐๑</t>
  </si>
  <si>
    <t>ดม ๗๕๕๘/๐๒๐๐๑</t>
  </si>
  <si>
    <t>สว ๗๕๕๘/๐๑๐๐๑</t>
  </si>
  <si>
    <t>ฮก ๗๕๕๘/๐๑๐๐๑</t>
  </si>
  <si>
    <t>ตว ๗๕๕๘/๐๑๐๐๑</t>
  </si>
  <si>
    <t>ตว ๗๕๕๘/๐๒๐๐๑</t>
  </si>
  <si>
    <t>ญน ๗๕๕๘/๐๑๐๐๑</t>
  </si>
  <si>
    <t>ญน ๗๕๕๘/๐๒๐๐๑</t>
  </si>
  <si>
    <t>อฟ ๗๕๕๘/๐๑๐๐๑</t>
  </si>
  <si>
    <t>อฟ ๗๕๕๘/๐๒๐๐๑</t>
  </si>
  <si>
    <t>บร ๗๕๕๘/๐๑๐๐๑</t>
  </si>
  <si>
    <t>อร ๗๕๕๘/๐๑๐๐๑</t>
  </si>
  <si>
    <t>อซ ๗๕๕๘/๐๑๐๐๑</t>
  </si>
  <si>
    <t>ศล ๗๕๕๘/๐๑๐๐๑</t>
  </si>
  <si>
    <t>ฝร ๗๕๕๘/๐๑๐๐๑</t>
  </si>
  <si>
    <t>อต ๗๕๕๘/๐๑๐๐๑</t>
  </si>
  <si>
    <t>นว ๗๕๕๘/๐๑๐๐๑</t>
  </si>
  <si>
    <t>นว ๗๕๕๘/๐๒๐๐๑</t>
  </si>
  <si>
    <t>ปกศ.ธศ.เอก</t>
  </si>
  <si>
    <t>อม ๗๖๕๘/๐๑๐๐๑</t>
  </si>
  <si>
    <t>อม ๗๖๕๘/๐๒๐๐๑</t>
  </si>
  <si>
    <t>อม ๗๖๕๘/๐๓๐๐๑</t>
  </si>
  <si>
    <t>อม ๗๖๕๘/๐๔๐๐๑</t>
  </si>
  <si>
    <t>อม ๗๖๕๘/๐๕๐๐๑</t>
  </si>
  <si>
    <t>อม ๗๖๕๘/๐๖๐๐๑</t>
  </si>
  <si>
    <t>อม ๗๖๕๘/๐๗๐๐๑</t>
  </si>
  <si>
    <t>อม ๗๖๕๘/๐๘๐๐๑</t>
  </si>
  <si>
    <t>อม ๗๖๕๘/๐๙๐๐๑</t>
  </si>
  <si>
    <t>อม ๗๖๕๘/๑๐๐๐๑</t>
  </si>
  <si>
    <t>อม ๗๖๕๘/๑๑๐๐๑</t>
  </si>
  <si>
    <t>อม ๗๖๕๘/๑๒๐๐๑</t>
  </si>
  <si>
    <t>อม ๗๖๕๘/๑๓๐๐๑</t>
  </si>
  <si>
    <t>อม ๗๖๕๘/๑๔๐๐๑</t>
  </si>
  <si>
    <t>อม ๗๖๕๘/๑๕๐๐๑</t>
  </si>
  <si>
    <t>อม ๗๖๕๘/๑๖๐๐๑</t>
  </si>
  <si>
    <t>อม ๗๖๕๘/๑๗๐๐๑</t>
  </si>
  <si>
    <t>อม ๗๖๕๘/๑๘๐๐๑</t>
  </si>
  <si>
    <t>อม ๗๖๕๘/๑๙๐๐๑</t>
  </si>
  <si>
    <t>มล ๗๖๕๘/๐๑๐๐๑</t>
  </si>
  <si>
    <t>มล ๗๖๕๘/๐๒๐๐๑</t>
  </si>
  <si>
    <t>อล ๗๖๕๘/๐๑๐๐๑</t>
  </si>
  <si>
    <t>อล ๗๖๕๘/๐๒๐๐๑</t>
  </si>
  <si>
    <t>อล ๗๖๕๘/๐๓๐๐๑</t>
  </si>
  <si>
    <t>อล ๗๖๕๘/๐๔๐๐๑</t>
  </si>
  <si>
    <t>อล ๗๖๕๘/๐๕๐๐๑</t>
  </si>
  <si>
    <t>นซ ๗๖๕๘/๐๑๐๐๑</t>
  </si>
  <si>
    <t>นซ ๗๖๕๘/๐๒๐๐๑</t>
  </si>
  <si>
    <t>นซ ๗๖๕๘/๐๓๐๐๑</t>
  </si>
  <si>
    <t>อก ๗๖๕๘/๐๑๐๐๑</t>
  </si>
  <si>
    <t>อก ๗๖๕๘/๐๒๐๐๑</t>
  </si>
  <si>
    <t>อก ๗๖๕๘/๐๓๐๐๑</t>
  </si>
  <si>
    <t>อก ๗๖๕๘/๐๔๐๐๑</t>
  </si>
  <si>
    <t>สก ๗๖๕๘/๐๑๐๐๑</t>
  </si>
  <si>
    <t>ยน ๗๖๕๘/๐๑๐๐๑</t>
  </si>
  <si>
    <t>ยน ๗๖๕๘/๐๒๐๐๑</t>
  </si>
  <si>
    <t>ดม ๗๖๕๘/๐๑๐๐๑</t>
  </si>
  <si>
    <t>ดม ๗๖๕๘/๐๒๐๐๑</t>
  </si>
  <si>
    <t>สว ๗๖๕๘/๐๑๐๐๑</t>
  </si>
  <si>
    <t>ฮก ๗๖๕๘/๐๑๐๐๑</t>
  </si>
  <si>
    <t>ตว ๗๖๕๘/๐๑๐๐๑</t>
  </si>
  <si>
    <t>ตว ๗๖๕๘/๐๒๐๐๑</t>
  </si>
  <si>
    <t>ญน ๗๖๕๘/๐๑๐๐๑</t>
  </si>
  <si>
    <t>ญน ๗๖๕๘/๐๒๐๐๑</t>
  </si>
  <si>
    <t>อฟ ๗๖๕๘/๐๑๐๐๑</t>
  </si>
  <si>
    <t>อฟ ๗๖๕๘/๐๒๐๐๑</t>
  </si>
  <si>
    <t>บร ๗๖๕๘/๐๑๐๐๑</t>
  </si>
  <si>
    <t>อร ๗๖๕๘/๐๑๐๐๑</t>
  </si>
  <si>
    <t>อซ ๗๖๕๘/๐๑๐๐๑</t>
  </si>
  <si>
    <t>ศล ๗๖๕๘/๐๑๐๐๑</t>
  </si>
  <si>
    <t>ฝร ๗๖๕๘/๐๑๐๐๑</t>
  </si>
  <si>
    <t>อต ๗๖๕๘/๐๑๐๐๑</t>
  </si>
  <si>
    <t>นว ๗๖๕๘/๐๑๐๐๑</t>
  </si>
  <si>
    <t>นว ๗๖๕๘/๐๒๐๐๑</t>
  </si>
  <si>
    <t>ข้อมูลสมมติ เป็นตัวอย่าง</t>
  </si>
  <si>
    <t>เลขที่สอบ</t>
  </si>
  <si>
    <t>กระทู้</t>
  </si>
  <si>
    <t>ธรรม</t>
  </si>
  <si>
    <t>พุทธ</t>
  </si>
  <si>
    <t>วินัย</t>
  </si>
  <si>
    <t>รวม</t>
  </si>
  <si>
    <t>ผล</t>
  </si>
  <si>
    <t>ขาด</t>
  </si>
  <si>
    <t>ส่ง</t>
  </si>
  <si>
    <t>คง</t>
  </si>
  <si>
    <t>ได้</t>
  </si>
  <si>
    <t>ตก</t>
  </si>
  <si>
    <t>ผิด</t>
  </si>
  <si>
    <t>คำนำ</t>
  </si>
  <si>
    <t>เกิด ว ด ป</t>
  </si>
  <si>
    <t>เมือง/นคร</t>
  </si>
  <si>
    <t>จังหวัด/รัฐ</t>
  </si>
  <si>
    <t>ว ด ป</t>
  </si>
  <si>
    <t>Title</t>
  </si>
  <si>
    <t>Name</t>
  </si>
  <si>
    <t>Surname</t>
  </si>
  <si>
    <t>Wat</t>
  </si>
  <si>
    <t>Town / city</t>
  </si>
  <si>
    <t>Province / State</t>
  </si>
  <si>
    <t xml:space="preserve"> </t>
  </si>
  <si>
    <t>ห้ามลง 0 ในวิชาที่ขาดสอบ</t>
  </si>
  <si>
    <t>Date of Birth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</si>
</sst>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00"/>
  </numFmts>
  <fonts count="3" x14ac:knownFonts="1">
    <font>
      <sz val="16"/>
      <color theme="1"/>
      <name val="CordiaUPC"/>
      <family val="2"/>
      <charset val="222"/>
    </font>
    <font>
      <sz val="20"/>
      <color theme="1"/>
      <name val="CordiaUPC"/>
      <family val="2"/>
      <charset val="222"/>
    </font>
    <font>
      <b/>
      <sz val="20"/>
      <color rgb="FFFF0000"/>
      <name val="CordiaUPC"/>
      <family val="2"/>
      <charset val="22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87" fontId="0" fillId="0" borderId="0" xfId="0" applyNumberFormat="1"/>
    <xf numFmtId="0" fontId="0" fillId="2" borderId="0" xfId="0" applyFill="1"/>
    <xf numFmtId="0" fontId="0" fillId="3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2" fillId="0" borderId="0" xfId="0" applyFont="1" applyAlignment="1"/>
    <xf numFmtId="0" fontId="1" fillId="0" borderId="0" xfId="0" applyFont="1"/>
    <xf numFmtId="0" fontId="0" fillId="0" borderId="0" xfId="0" applyFill="1"/>
  </cellXfs>
  <cellStyles count="1">
    <cellStyle name="Normal" xfId="0" builtinId="0"/>
  </cellStyles>
  <dxfs count="2">
    <dxf>
      <font>
        <b/>
        <i val="0"/>
        <strike val="0"/>
        <u val="none"/>
        <color rgb="FFFF0000"/>
      </font>
    </dxf>
    <dxf>
      <font>
        <b/>
        <i val="0"/>
        <strike val="0"/>
        <u val="none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tabSelected="1" zoomScaleNormal="100" workbookViewId="0">
      <selection activeCell="A5" sqref="A5"/>
    </sheetView>
  </sheetViews>
  <sheetFormatPr defaultRowHeight="24" x14ac:dyDescent="0.55000000000000004"/>
  <cols>
    <col min="1" max="1" width="2.875" bestFit="1" customWidth="1"/>
    <col min="2" max="2" width="9.5" style="1" customWidth="1"/>
    <col min="3" max="3" width="8.25" style="1" customWidth="1"/>
    <col min="4" max="4" width="7.625" customWidth="1"/>
    <col min="5" max="5" width="5" style="1" customWidth="1"/>
    <col min="6" max="6" width="3.25" style="1" customWidth="1"/>
    <col min="7" max="7" width="14.25" bestFit="1" customWidth="1"/>
    <col min="8" max="8" width="12.25" customWidth="1"/>
    <col min="9" max="9" width="9.375" customWidth="1"/>
    <col min="10" max="10" width="3.75" style="1" bestFit="1" customWidth="1"/>
    <col min="11" max="11" width="19.75" customWidth="1"/>
    <col min="12" max="12" width="6.75" customWidth="1"/>
    <col min="13" max="13" width="15.25" customWidth="1"/>
    <col min="14" max="14" width="11.375" customWidth="1"/>
    <col min="15" max="15" width="20.125" customWidth="1"/>
  </cols>
  <sheetData>
    <row r="1" spans="1:16" x14ac:dyDescent="0.55000000000000004">
      <c r="A1" t="s">
        <v>0</v>
      </c>
      <c r="B1" s="1" t="s">
        <v>33</v>
      </c>
      <c r="C1" s="1" t="s">
        <v>36</v>
      </c>
      <c r="D1" t="s">
        <v>34</v>
      </c>
      <c r="E1" s="1" t="s">
        <v>35</v>
      </c>
      <c r="F1" s="1" t="s">
        <v>2</v>
      </c>
      <c r="G1" t="s">
        <v>10</v>
      </c>
      <c r="H1" t="s">
        <v>3</v>
      </c>
      <c r="I1" t="s">
        <v>4</v>
      </c>
      <c r="J1" s="1" t="s">
        <v>5</v>
      </c>
      <c r="K1" t="s">
        <v>6</v>
      </c>
      <c r="L1" t="s">
        <v>32</v>
      </c>
      <c r="M1" t="s">
        <v>27</v>
      </c>
      <c r="N1" t="s">
        <v>9</v>
      </c>
      <c r="O1" t="s">
        <v>1</v>
      </c>
      <c r="P1" t="s">
        <v>7</v>
      </c>
    </row>
    <row r="2" spans="1:16" x14ac:dyDescent="0.55000000000000004">
      <c r="B2" s="1">
        <v>2556</v>
      </c>
      <c r="C2" s="1">
        <v>29</v>
      </c>
      <c r="D2" t="s">
        <v>37</v>
      </c>
      <c r="E2" s="1">
        <v>2557</v>
      </c>
      <c r="F2" s="1" t="s">
        <v>8</v>
      </c>
      <c r="G2" t="s">
        <v>18</v>
      </c>
      <c r="H2" t="s">
        <v>19</v>
      </c>
      <c r="I2" t="s">
        <v>20</v>
      </c>
      <c r="J2" s="1">
        <v>75</v>
      </c>
      <c r="K2" t="s">
        <v>21</v>
      </c>
      <c r="M2" t="s">
        <v>22</v>
      </c>
      <c r="N2" t="s">
        <v>23</v>
      </c>
      <c r="O2" t="s">
        <v>24</v>
      </c>
      <c r="P2" t="s">
        <v>367</v>
      </c>
    </row>
    <row r="3" spans="1:16" x14ac:dyDescent="0.55000000000000004">
      <c r="B3" s="1">
        <v>2556</v>
      </c>
      <c r="C3" s="1">
        <v>29</v>
      </c>
      <c r="D3" t="s">
        <v>37</v>
      </c>
      <c r="E3" s="1">
        <v>2557</v>
      </c>
      <c r="F3" s="1" t="s">
        <v>8</v>
      </c>
      <c r="G3" t="s">
        <v>12</v>
      </c>
      <c r="H3" t="s">
        <v>13</v>
      </c>
      <c r="I3" t="s">
        <v>14</v>
      </c>
      <c r="J3" s="1">
        <v>61</v>
      </c>
      <c r="K3" t="s">
        <v>15</v>
      </c>
      <c r="M3" t="s">
        <v>16</v>
      </c>
      <c r="N3" t="s">
        <v>17</v>
      </c>
      <c r="O3" t="s">
        <v>11</v>
      </c>
      <c r="P3" t="s">
        <v>367</v>
      </c>
    </row>
    <row r="4" spans="1:16" x14ac:dyDescent="0.55000000000000004">
      <c r="B4" s="1">
        <v>2556</v>
      </c>
      <c r="C4" s="1">
        <v>29</v>
      </c>
      <c r="D4" t="s">
        <v>37</v>
      </c>
      <c r="E4" s="1">
        <v>2557</v>
      </c>
      <c r="F4" s="1" t="s">
        <v>8</v>
      </c>
      <c r="G4" t="s">
        <v>28</v>
      </c>
      <c r="H4" t="s">
        <v>29</v>
      </c>
      <c r="I4" t="s">
        <v>30</v>
      </c>
      <c r="J4" s="1">
        <v>67</v>
      </c>
      <c r="K4" t="s">
        <v>31</v>
      </c>
      <c r="M4" t="s">
        <v>26</v>
      </c>
      <c r="O4" t="s">
        <v>25</v>
      </c>
      <c r="P4" t="s">
        <v>367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/>
  </sheetViews>
  <sheetFormatPr defaultRowHeight="24" x14ac:dyDescent="0.55000000000000004"/>
  <cols>
    <col min="1" max="1" width="2.875" bestFit="1" customWidth="1"/>
    <col min="2" max="2" width="3.625" bestFit="1" customWidth="1"/>
    <col min="3" max="3" width="16.125" customWidth="1"/>
    <col min="4" max="4" width="2.875" style="2" bestFit="1" customWidth="1"/>
    <col min="5" max="7" width="16" bestFit="1" customWidth="1"/>
    <col min="8" max="8" width="22.625" bestFit="1" customWidth="1"/>
    <col min="9" max="9" width="15.875" bestFit="1" customWidth="1"/>
    <col min="10" max="10" width="15.25" bestFit="1" customWidth="1"/>
    <col min="11" max="11" width="12.5" bestFit="1" customWidth="1"/>
  </cols>
  <sheetData>
    <row r="1" spans="1:12" x14ac:dyDescent="0.55000000000000004">
      <c r="A1" t="s">
        <v>0</v>
      </c>
      <c r="B1" t="s">
        <v>39</v>
      </c>
      <c r="C1" t="s">
        <v>1</v>
      </c>
      <c r="D1" s="2" t="s">
        <v>38</v>
      </c>
      <c r="E1" t="s">
        <v>40</v>
      </c>
      <c r="F1" t="s">
        <v>257</v>
      </c>
      <c r="G1" t="s">
        <v>312</v>
      </c>
      <c r="H1" t="s">
        <v>41</v>
      </c>
      <c r="I1" t="s">
        <v>42</v>
      </c>
      <c r="J1" t="s">
        <v>43</v>
      </c>
      <c r="K1" t="s">
        <v>9</v>
      </c>
      <c r="L1" t="s">
        <v>7</v>
      </c>
    </row>
    <row r="2" spans="1:12" x14ac:dyDescent="0.55000000000000004">
      <c r="A2">
        <v>1</v>
      </c>
      <c r="B2" t="s">
        <v>44</v>
      </c>
      <c r="C2" t="s">
        <v>45</v>
      </c>
      <c r="D2" s="2">
        <v>1</v>
      </c>
      <c r="E2" t="s">
        <v>46</v>
      </c>
      <c r="F2" t="s">
        <v>258</v>
      </c>
      <c r="G2" t="s">
        <v>313</v>
      </c>
      <c r="H2" t="s">
        <v>47</v>
      </c>
      <c r="I2" t="s">
        <v>48</v>
      </c>
      <c r="J2" t="s">
        <v>49</v>
      </c>
      <c r="K2" t="s">
        <v>23</v>
      </c>
    </row>
    <row r="3" spans="1:12" x14ac:dyDescent="0.55000000000000004">
      <c r="A3">
        <v>2</v>
      </c>
      <c r="D3" s="2">
        <v>2</v>
      </c>
      <c r="E3" t="s">
        <v>50</v>
      </c>
      <c r="F3" t="s">
        <v>259</v>
      </c>
      <c r="G3" t="s">
        <v>314</v>
      </c>
      <c r="H3" t="s">
        <v>51</v>
      </c>
      <c r="J3" t="s">
        <v>49</v>
      </c>
      <c r="K3" t="s">
        <v>23</v>
      </c>
    </row>
    <row r="4" spans="1:12" x14ac:dyDescent="0.55000000000000004">
      <c r="A4">
        <v>3</v>
      </c>
      <c r="D4" s="2">
        <v>3</v>
      </c>
      <c r="E4" t="s">
        <v>52</v>
      </c>
      <c r="F4" t="s">
        <v>260</v>
      </c>
      <c r="G4" t="s">
        <v>315</v>
      </c>
      <c r="H4" t="s">
        <v>53</v>
      </c>
      <c r="I4" t="s">
        <v>54</v>
      </c>
      <c r="J4" t="s">
        <v>55</v>
      </c>
      <c r="K4" t="s">
        <v>23</v>
      </c>
    </row>
    <row r="5" spans="1:12" x14ac:dyDescent="0.55000000000000004">
      <c r="A5">
        <v>4</v>
      </c>
      <c r="D5" s="2">
        <v>4</v>
      </c>
      <c r="E5" t="s">
        <v>56</v>
      </c>
      <c r="F5" t="s">
        <v>261</v>
      </c>
      <c r="G5" t="s">
        <v>316</v>
      </c>
      <c r="H5" t="s">
        <v>57</v>
      </c>
      <c r="J5" t="s">
        <v>58</v>
      </c>
      <c r="K5" t="s">
        <v>59</v>
      </c>
    </row>
    <row r="6" spans="1:12" x14ac:dyDescent="0.55000000000000004">
      <c r="A6">
        <v>5</v>
      </c>
      <c r="D6" s="2">
        <v>5</v>
      </c>
      <c r="E6" t="s">
        <v>60</v>
      </c>
      <c r="F6" t="s">
        <v>262</v>
      </c>
      <c r="G6" t="s">
        <v>317</v>
      </c>
      <c r="H6" t="s">
        <v>61</v>
      </c>
      <c r="J6" t="s">
        <v>62</v>
      </c>
      <c r="K6" t="s">
        <v>63</v>
      </c>
    </row>
    <row r="7" spans="1:12" x14ac:dyDescent="0.55000000000000004">
      <c r="A7">
        <v>6</v>
      </c>
      <c r="D7" s="2">
        <v>6</v>
      </c>
      <c r="E7" t="s">
        <v>64</v>
      </c>
      <c r="F7" t="s">
        <v>263</v>
      </c>
      <c r="G7" t="s">
        <v>318</v>
      </c>
      <c r="H7" t="s">
        <v>65</v>
      </c>
      <c r="I7" t="s">
        <v>66</v>
      </c>
      <c r="K7" t="s">
        <v>63</v>
      </c>
    </row>
    <row r="8" spans="1:12" x14ac:dyDescent="0.55000000000000004">
      <c r="A8">
        <v>7</v>
      </c>
      <c r="D8" s="2">
        <v>7</v>
      </c>
      <c r="E8" t="s">
        <v>67</v>
      </c>
      <c r="F8" t="s">
        <v>264</v>
      </c>
      <c r="G8" t="s">
        <v>319</v>
      </c>
      <c r="H8" t="s">
        <v>68</v>
      </c>
      <c r="J8" t="s">
        <v>69</v>
      </c>
      <c r="K8" t="s">
        <v>70</v>
      </c>
    </row>
    <row r="9" spans="1:12" x14ac:dyDescent="0.55000000000000004">
      <c r="A9">
        <v>8</v>
      </c>
      <c r="D9" s="2">
        <v>8</v>
      </c>
      <c r="E9" t="s">
        <v>71</v>
      </c>
      <c r="F9" t="s">
        <v>265</v>
      </c>
      <c r="G9" t="s">
        <v>320</v>
      </c>
      <c r="H9" t="s">
        <v>72</v>
      </c>
      <c r="I9" t="s">
        <v>73</v>
      </c>
      <c r="K9" t="s">
        <v>74</v>
      </c>
    </row>
    <row r="10" spans="1:12" x14ac:dyDescent="0.55000000000000004">
      <c r="A10">
        <v>9</v>
      </c>
      <c r="D10" s="2">
        <v>9</v>
      </c>
      <c r="E10" t="s">
        <v>75</v>
      </c>
      <c r="F10" t="s">
        <v>266</v>
      </c>
      <c r="G10" t="s">
        <v>321</v>
      </c>
      <c r="H10" t="s">
        <v>76</v>
      </c>
      <c r="J10" t="s">
        <v>77</v>
      </c>
      <c r="K10" t="s">
        <v>74</v>
      </c>
    </row>
    <row r="11" spans="1:12" x14ac:dyDescent="0.55000000000000004">
      <c r="A11">
        <v>10</v>
      </c>
      <c r="D11" s="2">
        <v>10</v>
      </c>
      <c r="E11" t="s">
        <v>78</v>
      </c>
      <c r="F11" t="s">
        <v>267</v>
      </c>
      <c r="G11" t="s">
        <v>322</v>
      </c>
      <c r="H11" t="s">
        <v>79</v>
      </c>
      <c r="I11" t="s">
        <v>80</v>
      </c>
      <c r="J11" t="s">
        <v>81</v>
      </c>
      <c r="K11" t="s">
        <v>82</v>
      </c>
    </row>
    <row r="12" spans="1:12" x14ac:dyDescent="0.55000000000000004">
      <c r="A12">
        <v>11</v>
      </c>
      <c r="D12" s="2">
        <v>11</v>
      </c>
      <c r="E12" t="s">
        <v>83</v>
      </c>
      <c r="F12" t="s">
        <v>268</v>
      </c>
      <c r="G12" t="s">
        <v>323</v>
      </c>
      <c r="H12" t="s">
        <v>84</v>
      </c>
      <c r="I12" t="s">
        <v>85</v>
      </c>
      <c r="K12" t="s">
        <v>82</v>
      </c>
    </row>
    <row r="13" spans="1:12" x14ac:dyDescent="0.55000000000000004">
      <c r="A13">
        <v>12</v>
      </c>
      <c r="D13" s="2">
        <v>12</v>
      </c>
      <c r="E13" t="s">
        <v>86</v>
      </c>
      <c r="F13" t="s">
        <v>269</v>
      </c>
      <c r="G13" t="s">
        <v>324</v>
      </c>
      <c r="H13" t="s">
        <v>87</v>
      </c>
      <c r="I13" t="s">
        <v>88</v>
      </c>
      <c r="K13" t="s">
        <v>89</v>
      </c>
    </row>
    <row r="14" spans="1:12" x14ac:dyDescent="0.55000000000000004">
      <c r="A14">
        <v>13</v>
      </c>
      <c r="D14" s="2">
        <v>13</v>
      </c>
      <c r="E14" t="s">
        <v>90</v>
      </c>
      <c r="F14" t="s">
        <v>270</v>
      </c>
      <c r="G14" t="s">
        <v>325</v>
      </c>
      <c r="H14" t="s">
        <v>91</v>
      </c>
      <c r="I14" t="s">
        <v>92</v>
      </c>
      <c r="K14" t="s">
        <v>89</v>
      </c>
    </row>
    <row r="15" spans="1:12" x14ac:dyDescent="0.55000000000000004">
      <c r="A15">
        <v>14</v>
      </c>
      <c r="D15" s="2">
        <v>14</v>
      </c>
      <c r="E15" t="s">
        <v>93</v>
      </c>
      <c r="F15" t="s">
        <v>271</v>
      </c>
      <c r="G15" t="s">
        <v>326</v>
      </c>
      <c r="H15" t="s">
        <v>94</v>
      </c>
      <c r="I15" t="s">
        <v>95</v>
      </c>
      <c r="K15" t="s">
        <v>96</v>
      </c>
    </row>
    <row r="16" spans="1:12" x14ac:dyDescent="0.55000000000000004">
      <c r="A16">
        <v>15</v>
      </c>
      <c r="D16" s="2">
        <v>15</v>
      </c>
      <c r="E16" t="s">
        <v>97</v>
      </c>
      <c r="F16" t="s">
        <v>272</v>
      </c>
      <c r="G16" t="s">
        <v>327</v>
      </c>
      <c r="H16" t="s">
        <v>98</v>
      </c>
      <c r="I16" t="s">
        <v>99</v>
      </c>
      <c r="K16" t="s">
        <v>100</v>
      </c>
    </row>
    <row r="17" spans="1:11" x14ac:dyDescent="0.55000000000000004">
      <c r="A17">
        <v>16</v>
      </c>
      <c r="D17" s="2">
        <v>16</v>
      </c>
      <c r="E17" t="s">
        <v>101</v>
      </c>
      <c r="F17" t="s">
        <v>273</v>
      </c>
      <c r="G17" t="s">
        <v>328</v>
      </c>
      <c r="H17" t="s">
        <v>102</v>
      </c>
      <c r="I17" t="s">
        <v>103</v>
      </c>
      <c r="K17" t="s">
        <v>100</v>
      </c>
    </row>
    <row r="18" spans="1:11" x14ac:dyDescent="0.55000000000000004">
      <c r="A18">
        <v>17</v>
      </c>
      <c r="D18" s="2">
        <v>17</v>
      </c>
      <c r="E18" t="s">
        <v>104</v>
      </c>
      <c r="F18" t="s">
        <v>274</v>
      </c>
      <c r="G18" t="s">
        <v>329</v>
      </c>
      <c r="H18" t="s">
        <v>105</v>
      </c>
      <c r="K18" t="s">
        <v>106</v>
      </c>
    </row>
    <row r="19" spans="1:11" x14ac:dyDescent="0.55000000000000004">
      <c r="A19">
        <v>18</v>
      </c>
      <c r="D19" s="2">
        <v>18</v>
      </c>
      <c r="E19" t="s">
        <v>107</v>
      </c>
      <c r="F19" t="s">
        <v>275</v>
      </c>
      <c r="G19" t="s">
        <v>330</v>
      </c>
      <c r="H19" t="s">
        <v>108</v>
      </c>
      <c r="K19" t="s">
        <v>109</v>
      </c>
    </row>
    <row r="20" spans="1:11" x14ac:dyDescent="0.55000000000000004">
      <c r="A20">
        <v>19</v>
      </c>
      <c r="D20" s="2">
        <v>19</v>
      </c>
      <c r="E20" t="s">
        <v>110</v>
      </c>
      <c r="F20" t="s">
        <v>276</v>
      </c>
      <c r="G20" t="s">
        <v>331</v>
      </c>
      <c r="H20" t="s">
        <v>111</v>
      </c>
      <c r="I20" t="s">
        <v>112</v>
      </c>
      <c r="K20" t="s">
        <v>113</v>
      </c>
    </row>
    <row r="21" spans="1:11" x14ac:dyDescent="0.55000000000000004">
      <c r="A21">
        <v>20</v>
      </c>
      <c r="B21" t="s">
        <v>114</v>
      </c>
      <c r="C21" t="s">
        <v>115</v>
      </c>
      <c r="D21" s="2">
        <v>1</v>
      </c>
      <c r="E21" t="s">
        <v>116</v>
      </c>
      <c r="F21" t="s">
        <v>277</v>
      </c>
      <c r="G21" t="s">
        <v>332</v>
      </c>
      <c r="H21" t="s">
        <v>117</v>
      </c>
      <c r="I21" t="s">
        <v>118</v>
      </c>
      <c r="K21" t="s">
        <v>119</v>
      </c>
    </row>
    <row r="22" spans="1:11" x14ac:dyDescent="0.55000000000000004">
      <c r="A22">
        <v>21</v>
      </c>
      <c r="D22" s="2">
        <v>2</v>
      </c>
      <c r="E22" t="s">
        <v>120</v>
      </c>
      <c r="F22" t="s">
        <v>278</v>
      </c>
      <c r="G22" t="s">
        <v>333</v>
      </c>
      <c r="H22" t="s">
        <v>121</v>
      </c>
      <c r="I22" t="s">
        <v>122</v>
      </c>
      <c r="K22" t="s">
        <v>123</v>
      </c>
    </row>
    <row r="23" spans="1:11" x14ac:dyDescent="0.55000000000000004">
      <c r="A23">
        <v>22</v>
      </c>
      <c r="B23" t="s">
        <v>124</v>
      </c>
      <c r="C23" t="s">
        <v>125</v>
      </c>
      <c r="D23" s="2">
        <v>1</v>
      </c>
      <c r="E23" t="s">
        <v>126</v>
      </c>
      <c r="F23" t="s">
        <v>279</v>
      </c>
      <c r="G23" t="s">
        <v>334</v>
      </c>
      <c r="H23" t="s">
        <v>127</v>
      </c>
      <c r="J23" t="s">
        <v>128</v>
      </c>
      <c r="K23" t="s">
        <v>129</v>
      </c>
    </row>
    <row r="24" spans="1:11" x14ac:dyDescent="0.55000000000000004">
      <c r="A24">
        <v>23</v>
      </c>
      <c r="D24" s="2">
        <v>2</v>
      </c>
      <c r="E24" t="s">
        <v>130</v>
      </c>
      <c r="F24" t="s">
        <v>280</v>
      </c>
      <c r="G24" t="s">
        <v>335</v>
      </c>
      <c r="H24" t="s">
        <v>131</v>
      </c>
      <c r="J24" t="s">
        <v>128</v>
      </c>
      <c r="K24" t="s">
        <v>129</v>
      </c>
    </row>
    <row r="25" spans="1:11" x14ac:dyDescent="0.55000000000000004">
      <c r="A25">
        <v>24</v>
      </c>
      <c r="D25" s="2">
        <v>3</v>
      </c>
      <c r="E25" t="s">
        <v>132</v>
      </c>
      <c r="F25" t="s">
        <v>281</v>
      </c>
      <c r="G25" t="s">
        <v>336</v>
      </c>
      <c r="H25" t="s">
        <v>133</v>
      </c>
      <c r="J25" t="s">
        <v>134</v>
      </c>
      <c r="K25" t="s">
        <v>135</v>
      </c>
    </row>
    <row r="26" spans="1:11" x14ac:dyDescent="0.55000000000000004">
      <c r="A26">
        <v>25</v>
      </c>
      <c r="D26" s="2">
        <v>4</v>
      </c>
      <c r="E26" t="s">
        <v>136</v>
      </c>
      <c r="F26" t="s">
        <v>282</v>
      </c>
      <c r="G26" t="s">
        <v>337</v>
      </c>
      <c r="H26" t="s">
        <v>137</v>
      </c>
      <c r="I26" t="s">
        <v>138</v>
      </c>
      <c r="K26" t="s">
        <v>135</v>
      </c>
    </row>
    <row r="27" spans="1:11" x14ac:dyDescent="0.55000000000000004">
      <c r="A27">
        <v>26</v>
      </c>
      <c r="D27" s="2">
        <v>5</v>
      </c>
      <c r="E27" t="s">
        <v>139</v>
      </c>
      <c r="F27" t="s">
        <v>283</v>
      </c>
      <c r="G27" t="s">
        <v>338</v>
      </c>
      <c r="H27" t="s">
        <v>140</v>
      </c>
      <c r="J27" t="s">
        <v>141</v>
      </c>
      <c r="K27" t="s">
        <v>142</v>
      </c>
    </row>
    <row r="28" spans="1:11" x14ac:dyDescent="0.55000000000000004">
      <c r="A28">
        <v>27</v>
      </c>
      <c r="B28" t="s">
        <v>143</v>
      </c>
      <c r="C28" t="s">
        <v>144</v>
      </c>
      <c r="D28" s="2">
        <v>1</v>
      </c>
      <c r="E28" t="s">
        <v>145</v>
      </c>
      <c r="F28" t="s">
        <v>284</v>
      </c>
      <c r="G28" t="s">
        <v>339</v>
      </c>
      <c r="H28" t="s">
        <v>146</v>
      </c>
      <c r="J28" t="s">
        <v>147</v>
      </c>
      <c r="K28" t="s">
        <v>148</v>
      </c>
    </row>
    <row r="29" spans="1:11" x14ac:dyDescent="0.55000000000000004">
      <c r="A29">
        <v>28</v>
      </c>
      <c r="D29" s="2">
        <v>2</v>
      </c>
      <c r="E29" t="s">
        <v>149</v>
      </c>
      <c r="F29" t="s">
        <v>285</v>
      </c>
      <c r="G29" t="s">
        <v>340</v>
      </c>
      <c r="H29" t="s">
        <v>150</v>
      </c>
      <c r="I29" t="s">
        <v>151</v>
      </c>
      <c r="J29" t="s">
        <v>152</v>
      </c>
    </row>
    <row r="30" spans="1:11" x14ac:dyDescent="0.55000000000000004">
      <c r="A30">
        <v>29</v>
      </c>
      <c r="D30" s="2">
        <v>3</v>
      </c>
      <c r="E30" t="s">
        <v>153</v>
      </c>
      <c r="F30" t="s">
        <v>286</v>
      </c>
      <c r="G30" t="s">
        <v>341</v>
      </c>
      <c r="H30" t="s">
        <v>154</v>
      </c>
      <c r="I30" t="s">
        <v>155</v>
      </c>
    </row>
    <row r="31" spans="1:11" x14ac:dyDescent="0.55000000000000004">
      <c r="A31">
        <v>30</v>
      </c>
      <c r="B31" t="s">
        <v>156</v>
      </c>
      <c r="C31" t="s">
        <v>157</v>
      </c>
      <c r="D31" s="2">
        <v>1</v>
      </c>
      <c r="E31" t="s">
        <v>158</v>
      </c>
      <c r="F31" t="s">
        <v>287</v>
      </c>
      <c r="G31" t="s">
        <v>342</v>
      </c>
      <c r="H31" t="s">
        <v>159</v>
      </c>
      <c r="J31" t="s">
        <v>160</v>
      </c>
    </row>
    <row r="32" spans="1:11" x14ac:dyDescent="0.55000000000000004">
      <c r="A32">
        <v>31</v>
      </c>
      <c r="D32" s="2">
        <v>2</v>
      </c>
      <c r="E32" t="s">
        <v>161</v>
      </c>
      <c r="F32" t="s">
        <v>288</v>
      </c>
      <c r="G32" t="s">
        <v>343</v>
      </c>
      <c r="H32" t="s">
        <v>162</v>
      </c>
      <c r="I32" t="s">
        <v>163</v>
      </c>
      <c r="K32" t="s">
        <v>164</v>
      </c>
    </row>
    <row r="33" spans="1:12" x14ac:dyDescent="0.55000000000000004">
      <c r="A33">
        <v>32</v>
      </c>
      <c r="D33" s="2">
        <v>3</v>
      </c>
      <c r="E33" t="s">
        <v>165</v>
      </c>
      <c r="F33" t="s">
        <v>289</v>
      </c>
      <c r="G33" t="s">
        <v>344</v>
      </c>
      <c r="H33" t="s">
        <v>166</v>
      </c>
    </row>
    <row r="34" spans="1:12" x14ac:dyDescent="0.55000000000000004">
      <c r="A34">
        <v>33</v>
      </c>
      <c r="D34" s="2">
        <v>4</v>
      </c>
      <c r="E34" t="s">
        <v>167</v>
      </c>
      <c r="F34" t="s">
        <v>290</v>
      </c>
      <c r="G34" t="s">
        <v>345</v>
      </c>
      <c r="H34" t="s">
        <v>168</v>
      </c>
    </row>
    <row r="35" spans="1:12" x14ac:dyDescent="0.55000000000000004">
      <c r="A35">
        <v>34</v>
      </c>
      <c r="B35" t="s">
        <v>169</v>
      </c>
      <c r="D35" s="2">
        <v>1</v>
      </c>
      <c r="E35" t="s">
        <v>170</v>
      </c>
      <c r="F35" t="s">
        <v>291</v>
      </c>
      <c r="G35" t="s">
        <v>346</v>
      </c>
      <c r="H35" t="s">
        <v>171</v>
      </c>
      <c r="J35" t="s">
        <v>172</v>
      </c>
      <c r="K35" t="s">
        <v>173</v>
      </c>
      <c r="L35" t="s">
        <v>173</v>
      </c>
    </row>
    <row r="36" spans="1:12" x14ac:dyDescent="0.55000000000000004">
      <c r="A36">
        <v>35</v>
      </c>
      <c r="B36" t="s">
        <v>174</v>
      </c>
      <c r="C36" t="s">
        <v>175</v>
      </c>
      <c r="D36" s="2">
        <v>1</v>
      </c>
      <c r="E36" t="s">
        <v>176</v>
      </c>
      <c r="F36" t="s">
        <v>292</v>
      </c>
      <c r="G36" t="s">
        <v>347</v>
      </c>
      <c r="H36" t="s">
        <v>177</v>
      </c>
      <c r="I36" t="s">
        <v>178</v>
      </c>
      <c r="K36" t="s">
        <v>17</v>
      </c>
    </row>
    <row r="37" spans="1:12" x14ac:dyDescent="0.55000000000000004">
      <c r="A37">
        <v>36</v>
      </c>
      <c r="D37" s="2">
        <v>2</v>
      </c>
      <c r="E37" t="s">
        <v>179</v>
      </c>
      <c r="F37" t="s">
        <v>293</v>
      </c>
      <c r="G37" t="s">
        <v>348</v>
      </c>
      <c r="H37" t="s">
        <v>180</v>
      </c>
      <c r="I37" t="s">
        <v>181</v>
      </c>
    </row>
    <row r="38" spans="1:12" x14ac:dyDescent="0.55000000000000004">
      <c r="A38">
        <v>37</v>
      </c>
      <c r="B38" t="s">
        <v>182</v>
      </c>
      <c r="C38" t="s">
        <v>183</v>
      </c>
      <c r="D38" s="2">
        <v>1</v>
      </c>
      <c r="E38" t="s">
        <v>184</v>
      </c>
      <c r="F38" t="s">
        <v>294</v>
      </c>
      <c r="G38" t="s">
        <v>349</v>
      </c>
      <c r="H38" t="s">
        <v>185</v>
      </c>
      <c r="I38" t="s">
        <v>186</v>
      </c>
    </row>
    <row r="39" spans="1:12" x14ac:dyDescent="0.55000000000000004">
      <c r="A39">
        <v>38</v>
      </c>
      <c r="D39" s="2">
        <v>2</v>
      </c>
      <c r="E39" t="s">
        <v>187</v>
      </c>
      <c r="F39" t="s">
        <v>295</v>
      </c>
      <c r="G39" t="s">
        <v>350</v>
      </c>
      <c r="H39" t="s">
        <v>188</v>
      </c>
      <c r="I39" t="s">
        <v>189</v>
      </c>
      <c r="J39" t="s">
        <v>190</v>
      </c>
    </row>
    <row r="40" spans="1:12" x14ac:dyDescent="0.55000000000000004">
      <c r="A40">
        <v>39</v>
      </c>
      <c r="B40" t="s">
        <v>191</v>
      </c>
      <c r="C40" t="s">
        <v>192</v>
      </c>
      <c r="D40" s="2">
        <v>1</v>
      </c>
      <c r="E40" t="s">
        <v>193</v>
      </c>
      <c r="F40" t="s">
        <v>296</v>
      </c>
      <c r="G40" t="s">
        <v>351</v>
      </c>
      <c r="H40" t="s">
        <v>194</v>
      </c>
      <c r="I40" t="s">
        <v>195</v>
      </c>
      <c r="K40" t="s">
        <v>196</v>
      </c>
    </row>
    <row r="41" spans="1:12" x14ac:dyDescent="0.55000000000000004">
      <c r="A41">
        <v>40</v>
      </c>
      <c r="B41" t="s">
        <v>197</v>
      </c>
      <c r="C41" t="s">
        <v>198</v>
      </c>
      <c r="D41" s="2">
        <v>1</v>
      </c>
      <c r="E41" t="s">
        <v>199</v>
      </c>
      <c r="F41" t="s">
        <v>297</v>
      </c>
      <c r="G41" t="s">
        <v>352</v>
      </c>
      <c r="H41" t="s">
        <v>200</v>
      </c>
    </row>
    <row r="42" spans="1:12" x14ac:dyDescent="0.55000000000000004">
      <c r="A42">
        <v>41</v>
      </c>
      <c r="B42" t="s">
        <v>201</v>
      </c>
      <c r="C42" t="s">
        <v>202</v>
      </c>
      <c r="D42" s="2">
        <v>1</v>
      </c>
      <c r="E42" t="s">
        <v>203</v>
      </c>
      <c r="F42" t="s">
        <v>298</v>
      </c>
      <c r="G42" t="s">
        <v>353</v>
      </c>
      <c r="H42" t="s">
        <v>204</v>
      </c>
    </row>
    <row r="43" spans="1:12" x14ac:dyDescent="0.55000000000000004">
      <c r="A43">
        <v>42</v>
      </c>
      <c r="D43" s="2">
        <v>2</v>
      </c>
      <c r="E43" t="s">
        <v>205</v>
      </c>
      <c r="F43" t="s">
        <v>299</v>
      </c>
      <c r="G43" t="s">
        <v>354</v>
      </c>
      <c r="H43" t="s">
        <v>206</v>
      </c>
      <c r="I43" t="s">
        <v>207</v>
      </c>
      <c r="K43" t="s">
        <v>208</v>
      </c>
    </row>
    <row r="44" spans="1:12" x14ac:dyDescent="0.55000000000000004">
      <c r="A44">
        <v>43</v>
      </c>
      <c r="B44" t="s">
        <v>209</v>
      </c>
      <c r="C44" t="s">
        <v>210</v>
      </c>
      <c r="D44" s="2">
        <v>1</v>
      </c>
      <c r="E44" t="s">
        <v>211</v>
      </c>
      <c r="F44" t="s">
        <v>300</v>
      </c>
      <c r="G44" t="s">
        <v>355</v>
      </c>
      <c r="H44" t="s">
        <v>212</v>
      </c>
      <c r="J44" t="s">
        <v>213</v>
      </c>
    </row>
    <row r="45" spans="1:12" x14ac:dyDescent="0.55000000000000004">
      <c r="A45">
        <v>44</v>
      </c>
      <c r="D45" s="2">
        <v>2</v>
      </c>
      <c r="E45" t="s">
        <v>214</v>
      </c>
      <c r="F45" t="s">
        <v>301</v>
      </c>
      <c r="G45" t="s">
        <v>356</v>
      </c>
      <c r="H45" t="s">
        <v>215</v>
      </c>
    </row>
    <row r="46" spans="1:12" x14ac:dyDescent="0.55000000000000004">
      <c r="A46">
        <v>45</v>
      </c>
      <c r="B46" t="s">
        <v>216</v>
      </c>
      <c r="C46" t="s">
        <v>217</v>
      </c>
      <c r="D46" s="2">
        <v>1</v>
      </c>
      <c r="E46" t="s">
        <v>218</v>
      </c>
      <c r="F46" t="s">
        <v>302</v>
      </c>
      <c r="G46" t="s">
        <v>357</v>
      </c>
      <c r="H46" t="s">
        <v>219</v>
      </c>
      <c r="L46" t="s">
        <v>220</v>
      </c>
    </row>
    <row r="47" spans="1:12" x14ac:dyDescent="0.55000000000000004">
      <c r="A47">
        <v>46</v>
      </c>
      <c r="D47" s="2">
        <v>2</v>
      </c>
      <c r="E47" t="s">
        <v>221</v>
      </c>
      <c r="F47" t="s">
        <v>303</v>
      </c>
      <c r="G47" t="s">
        <v>358</v>
      </c>
      <c r="H47" t="s">
        <v>222</v>
      </c>
    </row>
    <row r="48" spans="1:12" x14ac:dyDescent="0.55000000000000004">
      <c r="A48">
        <v>47</v>
      </c>
      <c r="B48" t="s">
        <v>223</v>
      </c>
      <c r="C48" t="s">
        <v>224</v>
      </c>
      <c r="D48" s="2">
        <v>1</v>
      </c>
      <c r="E48" t="s">
        <v>225</v>
      </c>
      <c r="F48" t="s">
        <v>304</v>
      </c>
      <c r="G48" t="s">
        <v>359</v>
      </c>
      <c r="H48" t="s">
        <v>226</v>
      </c>
    </row>
    <row r="49" spans="1:11" x14ac:dyDescent="0.55000000000000004">
      <c r="A49">
        <v>48</v>
      </c>
      <c r="B49" t="s">
        <v>227</v>
      </c>
      <c r="C49" t="s">
        <v>228</v>
      </c>
      <c r="D49" s="2">
        <v>1</v>
      </c>
      <c r="E49" t="s">
        <v>229</v>
      </c>
      <c r="F49" t="s">
        <v>305</v>
      </c>
      <c r="G49" t="s">
        <v>360</v>
      </c>
      <c r="H49" t="s">
        <v>230</v>
      </c>
    </row>
    <row r="50" spans="1:11" x14ac:dyDescent="0.55000000000000004">
      <c r="A50">
        <v>49</v>
      </c>
      <c r="B50" t="s">
        <v>231</v>
      </c>
      <c r="C50" t="s">
        <v>232</v>
      </c>
      <c r="D50" s="2">
        <v>1</v>
      </c>
      <c r="E50" t="s">
        <v>233</v>
      </c>
      <c r="F50" t="s">
        <v>306</v>
      </c>
      <c r="G50" t="s">
        <v>361</v>
      </c>
      <c r="H50" t="s">
        <v>234</v>
      </c>
      <c r="I50" t="s">
        <v>235</v>
      </c>
    </row>
    <row r="51" spans="1:11" x14ac:dyDescent="0.55000000000000004">
      <c r="A51">
        <v>50</v>
      </c>
      <c r="B51" t="s">
        <v>236</v>
      </c>
      <c r="C51" t="s">
        <v>237</v>
      </c>
      <c r="D51" s="2">
        <v>1</v>
      </c>
      <c r="E51" t="s">
        <v>238</v>
      </c>
      <c r="F51" t="s">
        <v>307</v>
      </c>
      <c r="G51" t="s">
        <v>362</v>
      </c>
      <c r="H51" t="s">
        <v>239</v>
      </c>
      <c r="J51" t="s">
        <v>240</v>
      </c>
    </row>
    <row r="52" spans="1:11" x14ac:dyDescent="0.55000000000000004">
      <c r="A52">
        <v>51</v>
      </c>
      <c r="B52" t="s">
        <v>241</v>
      </c>
      <c r="C52" t="s">
        <v>242</v>
      </c>
      <c r="D52" s="2">
        <v>1</v>
      </c>
      <c r="E52" t="s">
        <v>243</v>
      </c>
      <c r="F52" t="s">
        <v>308</v>
      </c>
      <c r="G52" t="s">
        <v>363</v>
      </c>
      <c r="H52" t="s">
        <v>244</v>
      </c>
      <c r="J52" t="s">
        <v>245</v>
      </c>
    </row>
    <row r="53" spans="1:11" x14ac:dyDescent="0.55000000000000004">
      <c r="A53">
        <v>52</v>
      </c>
      <c r="B53" t="s">
        <v>246</v>
      </c>
      <c r="C53" t="s">
        <v>247</v>
      </c>
      <c r="D53" s="2">
        <v>1</v>
      </c>
      <c r="E53" t="s">
        <v>248</v>
      </c>
      <c r="F53" t="s">
        <v>309</v>
      </c>
      <c r="G53" t="s">
        <v>364</v>
      </c>
      <c r="H53" t="s">
        <v>31</v>
      </c>
    </row>
    <row r="54" spans="1:11" x14ac:dyDescent="0.55000000000000004">
      <c r="A54">
        <v>53</v>
      </c>
      <c r="B54" t="s">
        <v>249</v>
      </c>
      <c r="C54" t="s">
        <v>250</v>
      </c>
      <c r="D54" s="2">
        <v>1</v>
      </c>
      <c r="E54" t="s">
        <v>251</v>
      </c>
      <c r="F54" t="s">
        <v>310</v>
      </c>
      <c r="G54" t="s">
        <v>365</v>
      </c>
      <c r="H54" t="s">
        <v>252</v>
      </c>
      <c r="K54" t="s">
        <v>253</v>
      </c>
    </row>
    <row r="55" spans="1:11" x14ac:dyDescent="0.55000000000000004">
      <c r="A55">
        <v>54</v>
      </c>
      <c r="D55" s="2">
        <v>2</v>
      </c>
      <c r="E55" t="s">
        <v>254</v>
      </c>
      <c r="F55" t="s">
        <v>311</v>
      </c>
      <c r="G55" t="s">
        <v>366</v>
      </c>
      <c r="H55" t="s">
        <v>255</v>
      </c>
      <c r="K55" t="s">
        <v>256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pane ySplit="6" topLeftCell="A7" activePane="bottomLeft" state="frozen"/>
      <selection pane="bottomLeft" activeCell="J4" sqref="J4"/>
    </sheetView>
  </sheetViews>
  <sheetFormatPr defaultRowHeight="24" x14ac:dyDescent="0.55000000000000004"/>
  <cols>
    <col min="1" max="1" width="4.375" style="1" customWidth="1"/>
    <col min="2" max="2" width="7.875" style="4" customWidth="1"/>
    <col min="3" max="9" width="7.875" style="1" customWidth="1"/>
    <col min="13" max="13" width="11.125" customWidth="1"/>
  </cols>
  <sheetData>
    <row r="1" spans="1:17" x14ac:dyDescent="0.55000000000000004">
      <c r="B1" s="4" t="s">
        <v>376</v>
      </c>
      <c r="C1" s="4" t="s">
        <v>375</v>
      </c>
      <c r="D1" s="4" t="s">
        <v>377</v>
      </c>
      <c r="E1" s="4" t="s">
        <v>378</v>
      </c>
      <c r="F1" s="4" t="s">
        <v>379</v>
      </c>
      <c r="G1" s="4" t="s">
        <v>380</v>
      </c>
      <c r="J1" s="9" t="str">
        <f>"นักธรรม 70% ผ่าน = "&amp;400*70/100&amp;" / 400 ข้อสอบวิชาละ 10 ข้อ"</f>
        <v>นักธรรม 70% ผ่าน = 280 / 400 ข้อสอบวิชาละ 10 ข้อ</v>
      </c>
      <c r="K1" s="9"/>
      <c r="L1" s="9"/>
    </row>
    <row r="2" spans="1:17" x14ac:dyDescent="0.55000000000000004">
      <c r="B2" s="4">
        <f>C2+D2</f>
        <v>3</v>
      </c>
      <c r="C2" s="4">
        <f>COUNTIF(H:H,"ขาด")</f>
        <v>1</v>
      </c>
      <c r="D2" s="4">
        <f>E2+F2+G2</f>
        <v>2</v>
      </c>
      <c r="E2" s="4">
        <f>COUNTIF(H:H,"ได้")</f>
        <v>1</v>
      </c>
      <c r="F2" s="4">
        <f>COUNTIF(H:H,"ตก")</f>
        <v>0</v>
      </c>
      <c r="G2" s="4">
        <f>COUNTIF(H:H,"ผิด")</f>
        <v>1</v>
      </c>
      <c r="J2" s="3" t="str">
        <f>"ธรรมศึกษา 50% ผ่าน = "&amp;280*50/100&amp;" / 280 ข้อสอบวิชาละ 7 ข้อ"</f>
        <v>ธรรมศึกษา 50% ผ่าน = 140 / 280 ข้อสอบวิชาละ 7 ข้อ</v>
      </c>
      <c r="K2" s="3"/>
      <c r="L2" s="3"/>
      <c r="M2" s="3"/>
      <c r="N2" s="3"/>
    </row>
    <row r="4" spans="1:17" s="8" customFormat="1" ht="30.75" x14ac:dyDescent="0.7">
      <c r="A4" s="5"/>
      <c r="B4" s="6"/>
      <c r="C4" s="7" t="s">
        <v>393</v>
      </c>
      <c r="D4" s="5"/>
      <c r="E4" s="5"/>
      <c r="F4" s="5"/>
      <c r="G4" s="5"/>
      <c r="H4" s="5"/>
      <c r="I4" s="5"/>
    </row>
    <row r="6" spans="1:17" x14ac:dyDescent="0.55000000000000004">
      <c r="A6" s="1" t="s">
        <v>0</v>
      </c>
      <c r="B6" s="4" t="s">
        <v>368</v>
      </c>
      <c r="C6" s="1" t="s">
        <v>369</v>
      </c>
      <c r="D6" s="1" t="s">
        <v>370</v>
      </c>
      <c r="E6" s="1" t="s">
        <v>371</v>
      </c>
      <c r="F6" s="1" t="s">
        <v>372</v>
      </c>
      <c r="G6" s="1" t="s">
        <v>373</v>
      </c>
      <c r="H6" s="1" t="s">
        <v>374</v>
      </c>
      <c r="J6" t="s">
        <v>381</v>
      </c>
      <c r="K6" t="s">
        <v>3</v>
      </c>
      <c r="L6" t="s">
        <v>4</v>
      </c>
      <c r="M6" t="s">
        <v>382</v>
      </c>
      <c r="N6" t="s">
        <v>6</v>
      </c>
      <c r="O6" t="s">
        <v>383</v>
      </c>
      <c r="P6" t="s">
        <v>384</v>
      </c>
      <c r="Q6" t="s">
        <v>7</v>
      </c>
    </row>
    <row r="7" spans="1:17" x14ac:dyDescent="0.55000000000000004">
      <c r="B7" s="4">
        <v>1</v>
      </c>
      <c r="C7" s="1">
        <v>70</v>
      </c>
      <c r="D7" s="1">
        <v>70</v>
      </c>
      <c r="E7" s="1">
        <v>70</v>
      </c>
      <c r="F7" s="1">
        <v>70</v>
      </c>
      <c r="G7" s="1">
        <f>C7+D7+E7+F7</f>
        <v>280</v>
      </c>
      <c r="H7" s="1" t="str">
        <f>IF(OR(C7&gt;70,D7&gt;70,E7&gt;70,F7&gt;70),"ผิด",IF(OR(C7="",D7="",E7="",F7=""),"ขาด",IF(OR(C7&lt;25,D7&lt;25,E7&lt;25,F7&lt;25),"ตก",IF(G7&lt;140,"ตก","ได้"))))</f>
        <v>ได้</v>
      </c>
      <c r="J7" t="s">
        <v>381</v>
      </c>
      <c r="K7" t="s">
        <v>3</v>
      </c>
      <c r="L7" t="s">
        <v>4</v>
      </c>
      <c r="M7" t="s">
        <v>385</v>
      </c>
      <c r="N7" t="s">
        <v>6</v>
      </c>
      <c r="O7" t="s">
        <v>383</v>
      </c>
      <c r="P7" t="s">
        <v>384</v>
      </c>
    </row>
    <row r="8" spans="1:17" x14ac:dyDescent="0.55000000000000004">
      <c r="J8" t="s">
        <v>386</v>
      </c>
      <c r="K8" t="s">
        <v>387</v>
      </c>
      <c r="L8" t="s">
        <v>388</v>
      </c>
      <c r="M8" t="s">
        <v>394</v>
      </c>
      <c r="N8" t="s">
        <v>389</v>
      </c>
      <c r="O8" t="s">
        <v>390</v>
      </c>
      <c r="P8" t="s">
        <v>391</v>
      </c>
    </row>
    <row r="9" spans="1:17" x14ac:dyDescent="0.55000000000000004">
      <c r="B9" s="4">
        <v>2</v>
      </c>
      <c r="C9" s="1">
        <v>30</v>
      </c>
      <c r="D9" s="1">
        <v>25</v>
      </c>
      <c r="E9" s="1">
        <v>25</v>
      </c>
      <c r="G9" s="1">
        <f>C9+D9+E9+F9</f>
        <v>80</v>
      </c>
      <c r="H9" s="1" t="str">
        <f>IF(OR(C9&gt;70,D9&gt;70,E9&gt;70,F9&gt;70),"ผิด",IF(OR(C9="",D9="",E9="",F9=""),"ขาด",IF(OR(C9&lt;25,D9&lt;25,E9&lt;25,F9&lt;25),"ตก",IF(G9&lt;140,"ตก","ได้"))))</f>
        <v>ขาด</v>
      </c>
      <c r="J9" t="s">
        <v>381</v>
      </c>
      <c r="K9" t="s">
        <v>3</v>
      </c>
      <c r="L9" t="s">
        <v>4</v>
      </c>
      <c r="M9" t="s">
        <v>385</v>
      </c>
      <c r="N9" t="s">
        <v>6</v>
      </c>
      <c r="O9" t="s">
        <v>383</v>
      </c>
      <c r="P9" t="s">
        <v>384</v>
      </c>
    </row>
    <row r="10" spans="1:17" x14ac:dyDescent="0.55000000000000004">
      <c r="J10" t="s">
        <v>386</v>
      </c>
      <c r="K10" t="s">
        <v>387</v>
      </c>
      <c r="L10" t="s">
        <v>388</v>
      </c>
      <c r="M10" t="s">
        <v>394</v>
      </c>
      <c r="N10" t="s">
        <v>389</v>
      </c>
      <c r="O10" t="s">
        <v>390</v>
      </c>
      <c r="P10" t="s">
        <v>391</v>
      </c>
    </row>
    <row r="11" spans="1:17" x14ac:dyDescent="0.55000000000000004">
      <c r="B11" s="4">
        <v>3</v>
      </c>
      <c r="C11" s="1">
        <v>40</v>
      </c>
      <c r="D11" s="1">
        <v>50</v>
      </c>
      <c r="E11" s="1">
        <v>50</v>
      </c>
      <c r="F11" s="1" t="s">
        <v>392</v>
      </c>
      <c r="G11" s="1" t="e">
        <f>C11+D11+E11+F11</f>
        <v>#VALUE!</v>
      </c>
      <c r="H11" s="1" t="str">
        <f>IF(OR(C11&gt;70,D11&gt;70,E11&gt;70,F11&gt;70),"ผิด",IF(OR(C11="",D11="",E11="",F11=""),"ขาด",IF(OR(C11&lt;25,D11&lt;25,E11&lt;25,F11&lt;25),"ตก",IF(G11&lt;140,"ตก","ได้"))))</f>
        <v>ผิด</v>
      </c>
      <c r="J11" t="s">
        <v>381</v>
      </c>
      <c r="K11" t="s">
        <v>3</v>
      </c>
      <c r="L11" t="s">
        <v>4</v>
      </c>
      <c r="M11" t="s">
        <v>385</v>
      </c>
      <c r="N11" t="s">
        <v>6</v>
      </c>
      <c r="O11" t="s">
        <v>383</v>
      </c>
      <c r="P11" t="s">
        <v>384</v>
      </c>
    </row>
    <row r="12" spans="1:17" x14ac:dyDescent="0.55000000000000004">
      <c r="J12" t="s">
        <v>386</v>
      </c>
      <c r="K12" t="s">
        <v>387</v>
      </c>
      <c r="L12" t="s">
        <v>388</v>
      </c>
      <c r="M12" t="s">
        <v>394</v>
      </c>
      <c r="N12" t="s">
        <v>389</v>
      </c>
      <c r="O12" t="s">
        <v>390</v>
      </c>
      <c r="P12" t="s">
        <v>391</v>
      </c>
    </row>
  </sheetData>
  <conditionalFormatting sqref="C7:F11">
    <cfRule type="cellIs" dxfId="1" priority="2" operator="greaterThan">
      <formula>70</formula>
    </cfRule>
  </conditionalFormatting>
  <conditionalFormatting sqref="H7:H12">
    <cfRule type="cellIs" dxfId="0" priority="1" operator="equal">
      <formula>"ผิด"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data2print</vt:lpstr>
      <vt:lpstr>แบบรหัส ปกศ.</vt:lpstr>
      <vt:lpstr>ลงคะแนน_ธรรมศึกษา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pnz</dc:creator>
  <cp:lastModifiedBy>User</cp:lastModifiedBy>
  <dcterms:created xsi:type="dcterms:W3CDTF">2015-12-28T06:35:52Z</dcterms:created>
  <dcterms:modified xsi:type="dcterms:W3CDTF">2016-02-10T17:15:10Z</dcterms:modified>
</cp:coreProperties>
</file>